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2" sheetId="2" r:id="rId1"/>
    <sheet name="Sheet1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<sst xmlns="http://schemas.openxmlformats.org/spreadsheetml/2006/main" count="175" uniqueCount="103">
  <si>
    <t>附表6  江门市湿地保护重点工程投资估算表</t>
  </si>
  <si>
    <t>序号</t>
  </si>
  <si>
    <t>项目类型</t>
  </si>
  <si>
    <t>项目名称</t>
  </si>
  <si>
    <t>单位</t>
  </si>
  <si>
    <t>建设规模及完成期限</t>
  </si>
  <si>
    <t>投资金额（万元）</t>
  </si>
  <si>
    <t>具体完成时间</t>
  </si>
  <si>
    <t>近期
（2024—2027年）</t>
  </si>
  <si>
    <t>中期
（2028—2035年）</t>
  </si>
  <si>
    <t>近期</t>
  </si>
  <si>
    <t>远期</t>
  </si>
  <si>
    <t>合计</t>
  </si>
  <si>
    <t>总投资</t>
  </si>
  <si>
    <t>一</t>
  </si>
  <si>
    <t>工程费用</t>
  </si>
  <si>
    <t>（一）</t>
  </si>
  <si>
    <t>江门市湿地保护管理建设重点工程</t>
  </si>
  <si>
    <t>红树林省级重要湿地申报</t>
  </si>
  <si>
    <t>完成3处省级重要地申报，实施湿地保护和修复，提升生态功能。</t>
  </si>
  <si>
    <t>处</t>
  </si>
  <si>
    <t>2025年底前</t>
  </si>
  <si>
    <t>广东新会小鸟天堂国家湿地公园“湿地公园+”试点建设</t>
  </si>
  <si>
    <t>开展合理利用区以及古榕树周边河道进行清淤，提升河道生态环境，改善鸟类栖息地，维护生物多样性；原观鸟楼进行升级改造，加大科普宣教投入力度，在资源保护、科宣教方面方面发挥引领作用。”</t>
  </si>
  <si>
    <t>2027年底前</t>
  </si>
  <si>
    <t>（二）</t>
  </si>
  <si>
    <t>江门市湿地保护修复重点工程</t>
  </si>
  <si>
    <t>滨海湿地水质提升工程</t>
  </si>
  <si>
    <t>小鸟天堂国家湿地公园湿地强化提升工程</t>
  </si>
  <si>
    <t>公顷</t>
  </si>
  <si>
    <t>沙仔岛潜流式滨海湿地营造工程</t>
  </si>
  <si>
    <t>项</t>
  </si>
  <si>
    <t>银湖湾滨海新区红树林滨海湿地生态恢复工程</t>
  </si>
  <si>
    <t>银洲湾滨水绿岸建设工程</t>
  </si>
  <si>
    <t>修复银洲湖岸线，在潭江、西江等主要流域绿岸，补植落羽杉，将岸线复绿与沿线乡村绿化，通道绿化等结合，打造景观特色岸线。</t>
  </si>
  <si>
    <t>台山市红树林保护与修复建设项目</t>
  </si>
  <si>
    <t>108公顷红树林营造</t>
  </si>
  <si>
    <t>2024年</t>
  </si>
  <si>
    <t>新会红树林保护与修复建设项目</t>
  </si>
  <si>
    <t>修复66.5公顷红树林</t>
  </si>
  <si>
    <t>营造10.62公顷红树林</t>
  </si>
  <si>
    <t>营造227.50公顷红树林</t>
  </si>
  <si>
    <t>红树林保育工程</t>
  </si>
  <si>
    <t>恩平市镇海湾红树林营造修复工程</t>
  </si>
  <si>
    <t>营造0.8公顷红树林</t>
  </si>
  <si>
    <t>修复7.5公顷红树林</t>
  </si>
  <si>
    <t>（三）</t>
  </si>
  <si>
    <t>江门市湿地合理利用重点工程</t>
  </si>
  <si>
    <t>台山镇海湾万亩级连片红树林建设工程</t>
  </si>
  <si>
    <t>打造“生态种养耦合模式” 试点，新建1个江门市红树林种养耦合基地；</t>
  </si>
  <si>
    <t>个</t>
  </si>
  <si>
    <r>
      <rPr>
        <sz val="12"/>
        <color theme="1"/>
        <rFont val="Times New Roman"/>
        <charset val="134"/>
      </rPr>
      <t>2025</t>
    </r>
    <r>
      <rPr>
        <sz val="12"/>
        <color theme="1"/>
        <rFont val="仿宋"/>
        <charset val="134"/>
      </rPr>
      <t>年</t>
    </r>
  </si>
  <si>
    <t>加强交通、科研监测、科普观光、自然教育等基础配套设施建设。</t>
  </si>
  <si>
    <t>新会区小鸟天堂生态会客厅项目</t>
  </si>
  <si>
    <t>英洲海东西支13公里河道进行疏浚，建设11公里堤顶路，形成陆上游线；</t>
  </si>
  <si>
    <r>
      <rPr>
        <sz val="12"/>
        <color theme="1"/>
        <rFont val="Times New Roman"/>
        <charset val="134"/>
      </rPr>
      <t>2024</t>
    </r>
    <r>
      <rPr>
        <sz val="12"/>
        <color theme="1"/>
        <rFont val="仿宋"/>
        <charset val="134"/>
      </rPr>
      <t>年底前</t>
    </r>
  </si>
  <si>
    <t>原有农业生态园升级改造为自然研学、观鸟网红打卡点，配套住宿和餐饮等。</t>
  </si>
  <si>
    <t>开平市赤坎古镇—塘口“世遗风韵”休闲旅游项目</t>
  </si>
  <si>
    <t>开通4公里水上游船参观线路；</t>
  </si>
  <si>
    <t>赤坎部分约5000万元、塘口部分约300万元。</t>
  </si>
  <si>
    <t>在塘口碧道两边设置6～7个上岸的小码头，打造“水上观碉楼”的船游线路；</t>
  </si>
  <si>
    <t>统筹1万多平方米的房屋进行活化利用，打造一批经典民宿。</t>
  </si>
  <si>
    <t>鹤山市青年水库“源林生态乐园”文旅项目</t>
  </si>
  <si>
    <t>一期主要建设内容为入口游客接待中心、花海栈道、悦动湖湾、花海山地乐园、欢乐水寨、房车营地等；</t>
  </si>
  <si>
    <t>二期主要建设内容为亲子酒店、萌宠乐园、定向越野、清源牧场、小鸟天堂；</t>
  </si>
  <si>
    <r>
      <rPr>
        <sz val="12"/>
        <color theme="1"/>
        <rFont val="Times New Roman"/>
        <charset val="134"/>
      </rPr>
      <t>2035</t>
    </r>
    <r>
      <rPr>
        <sz val="12"/>
        <color theme="1"/>
        <rFont val="仿宋"/>
        <charset val="134"/>
      </rPr>
      <t>年底前</t>
    </r>
  </si>
  <si>
    <t>三期主要建设内容为度假酒店、稻田四季酒店、森林康养木屋、樱花小筑、月亮岛、樱花茶田、稻香营地等。</t>
  </si>
  <si>
    <t>广东台山镇海湾红树林国家湿地公园自然教育建设</t>
  </si>
  <si>
    <t>建设科普宣教布展服务项目，建成以具有镇海湾符号的主题艺术装置展厅，实现从户内到户外、从宏观到微观、从实景到虚拟的多视角红树林湿地体验，构建湿地科普自然教育中心。</t>
  </si>
  <si>
    <r>
      <rPr>
        <sz val="12"/>
        <color theme="1"/>
        <rFont val="Times New Roman"/>
        <charset val="134"/>
      </rPr>
      <t>2027</t>
    </r>
    <r>
      <rPr>
        <sz val="12"/>
        <color theme="1"/>
        <rFont val="仿宋"/>
        <charset val="134"/>
      </rPr>
      <t>年底前</t>
    </r>
  </si>
  <si>
    <t>广东新会小鸟天堂国家湿地公园高品质自然教育建设</t>
  </si>
  <si>
    <t>升级强化生态教育科普馆、自然学校等科普设施，更好地发挥小鸟天堂首批广东省级自然教育基地优势，积极开展沉浸式自然教育，优化公众五感体验，引领江门自然教育高质量发展，并进一步申报广东省高品质自然教育基地。</t>
  </si>
  <si>
    <t>开平市凤鹤湾积极申报广东省“小微湿地+”</t>
  </si>
  <si>
    <r>
      <rPr>
        <sz val="12"/>
        <rFont val="仿宋"/>
        <charset val="134"/>
      </rPr>
      <t>建设开平市凤鹤湾广东省“小微湿地</t>
    </r>
    <r>
      <rPr>
        <sz val="12"/>
        <rFont val="Times New Roman"/>
        <charset val="134"/>
      </rPr>
      <t>+</t>
    </r>
    <r>
      <rPr>
        <sz val="12"/>
        <rFont val="仿宋"/>
        <charset val="134"/>
      </rPr>
      <t>”</t>
    </r>
  </si>
  <si>
    <r>
      <rPr>
        <b/>
        <sz val="12"/>
        <rFont val="仿宋"/>
        <charset val="134"/>
      </rPr>
      <t>(</t>
    </r>
    <r>
      <rPr>
        <b/>
        <sz val="12"/>
        <rFont val="仿宋"/>
        <charset val="134"/>
      </rPr>
      <t>四</t>
    </r>
    <r>
      <rPr>
        <b/>
        <sz val="12"/>
        <rFont val="仿宋"/>
        <charset val="134"/>
      </rPr>
      <t>)</t>
    </r>
  </si>
  <si>
    <t>江门市湿地生态监测重点工程</t>
  </si>
  <si>
    <t>广东新会小鸟天堂国家湿地公园湿地生态监测项目</t>
  </si>
  <si>
    <t>监测古榕树群落及栖息鸟类数量变化；</t>
  </si>
  <si>
    <t>开展针对河流湿地、滩涂湿地、湿地动植物、湿地动态恢复等专项研究。</t>
  </si>
  <si>
    <t>广东台山镇海湾红树林国家湿地公园保护工程科研监测项目</t>
  </si>
  <si>
    <t>完成历年湿地生态监测成果可视化展示；</t>
  </si>
  <si>
    <t>编制《广东台山镇海湾红树林国家湿地公园湿地生态监测年度分析报告》；</t>
  </si>
  <si>
    <t>收集监测月报与监测原始数据，形成监测档案；</t>
  </si>
  <si>
    <t>建设野外调查智能采集系统。</t>
  </si>
  <si>
    <t>红树林生态监测建设工程</t>
  </si>
  <si>
    <r>
      <rPr>
        <sz val="12"/>
        <color theme="1"/>
        <rFont val="仿宋"/>
        <charset val="134"/>
      </rPr>
      <t>建立</t>
    </r>
    <r>
      <rPr>
        <sz val="12"/>
        <color theme="1"/>
        <rFont val="Times New Roman"/>
        <charset val="134"/>
      </rPr>
      <t>1</t>
    </r>
    <r>
      <rPr>
        <sz val="12"/>
        <color theme="1"/>
        <rFont val="仿宋"/>
        <charset val="134"/>
      </rPr>
      <t>处红树林生态监测站；</t>
    </r>
  </si>
  <si>
    <r>
      <rPr>
        <sz val="12"/>
        <color theme="1"/>
        <rFont val="仿宋"/>
        <charset val="134"/>
      </rPr>
      <t>构建红树林“空天地一体化”智能监视监测系统</t>
    </r>
    <r>
      <rPr>
        <sz val="12"/>
        <color theme="1"/>
        <rFont val="Times New Roman"/>
        <charset val="134"/>
      </rPr>
      <t>1</t>
    </r>
    <r>
      <rPr>
        <sz val="12"/>
        <color theme="1"/>
        <rFont val="仿宋"/>
        <charset val="134"/>
      </rPr>
      <t>套；</t>
    </r>
  </si>
  <si>
    <r>
      <rPr>
        <sz val="12"/>
        <color theme="1"/>
        <rFont val="仿宋"/>
        <charset val="134"/>
      </rPr>
      <t>建设科研监测道</t>
    </r>
    <r>
      <rPr>
        <sz val="12"/>
        <color theme="1"/>
        <rFont val="Times New Roman"/>
        <charset val="134"/>
      </rPr>
      <t>300</t>
    </r>
    <r>
      <rPr>
        <sz val="12"/>
        <color theme="1"/>
        <rFont val="仿宋"/>
        <charset val="134"/>
      </rPr>
      <t>米。</t>
    </r>
  </si>
  <si>
    <t>二</t>
  </si>
  <si>
    <t>工程建设其他费用</t>
  </si>
  <si>
    <t>工程咨询费</t>
  </si>
  <si>
    <t>建设单位管理费</t>
  </si>
  <si>
    <t>勘察设计费</t>
  </si>
  <si>
    <t>工程建设监理费</t>
  </si>
  <si>
    <t>工程招投标费</t>
  </si>
  <si>
    <t>三</t>
  </si>
  <si>
    <t>预备费</t>
  </si>
  <si>
    <t>基本预备费</t>
  </si>
  <si>
    <t>注:本表中投资项目来源于江门市湿地保护重点项目建议库，在实施过程中，各地可结合实际情况动态调整。</t>
  </si>
  <si>
    <t>湿地保护管理重点工程</t>
  </si>
  <si>
    <t>湿地保护修复重点工程</t>
  </si>
  <si>
    <t>湿地合理利用重点工程</t>
  </si>
  <si>
    <t>湿地生态监测重点工程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</si>
</sst>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0_ "/>
    <numFmt numFmtId="178" formatCode="0.00_);[Red]\(0.00\)"/>
  </numFmts>
  <fonts count="32">
    <font>
      <sz val="11"/>
      <color theme="1"/>
      <name val="等线"/>
      <charset val="134"/>
      <scheme val="minor"/>
    </font>
    <font>
      <b/>
      <sz val="12"/>
      <color rgb="FF000000"/>
      <name val="仿宋"/>
      <charset val="134"/>
    </font>
    <font>
      <b/>
      <sz val="12"/>
      <color rgb="FF000000"/>
      <name val="Times New Roman"/>
      <charset val="134"/>
    </font>
    <font>
      <sz val="12"/>
      <color rgb="FF000000"/>
      <name val="Times New Roman"/>
      <charset val="134"/>
    </font>
    <font>
      <sz val="12"/>
      <color rgb="FF000000"/>
      <name val="仿宋"/>
      <charset val="134"/>
    </font>
    <font>
      <sz val="11"/>
      <name val="Times New Roman"/>
      <charset val="134"/>
    </font>
    <font>
      <b/>
      <sz val="16"/>
      <name val="仿宋"/>
      <charset val="134"/>
    </font>
    <font>
      <b/>
      <sz val="12"/>
      <name val="仿宋"/>
      <charset val="134"/>
    </font>
    <font>
      <sz val="12"/>
      <name val="仿宋"/>
      <charset val="134"/>
    </font>
    <font>
      <sz val="12"/>
      <color theme="1"/>
      <name val="仿宋"/>
      <charset val="134"/>
    </font>
    <font>
      <sz val="12"/>
      <color theme="1"/>
      <name val="Times New Roman"/>
      <charset val="134"/>
    </font>
    <font>
      <sz val="11"/>
      <name val="仿宋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4" applyNumberFormat="0" applyAlignment="0" applyProtection="0">
      <alignment vertical="center"/>
    </xf>
    <xf numFmtId="0" fontId="21" fillId="4" borderId="15" applyNumberFormat="0" applyAlignment="0" applyProtection="0">
      <alignment vertical="center"/>
    </xf>
    <xf numFmtId="0" fontId="22" fillId="4" borderId="14" applyNumberFormat="0" applyAlignment="0" applyProtection="0">
      <alignment vertical="center"/>
    </xf>
    <xf numFmtId="0" fontId="23" fillId="5" borderId="16" applyNumberFormat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69">
    <xf numFmtId="0" fontId="0" fillId="0" borderId="0" xfId="0"/>
    <xf numFmtId="176" fontId="0" fillId="0" borderId="0" xfId="0" applyNumberFormat="1"/>
    <xf numFmtId="177" fontId="0" fillId="0" borderId="0" xfId="0" applyNumberFormat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2" xfId="0" applyFont="1" applyBorder="1" applyAlignment="1">
      <alignment horizontal="right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0" fontId="3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0" fontId="3" fillId="0" borderId="2" xfId="0" applyFont="1" applyBorder="1" applyAlignment="1">
      <alignment horizontal="right"/>
    </xf>
    <xf numFmtId="0" fontId="4" fillId="0" borderId="2" xfId="0" applyFont="1" applyBorder="1" applyAlignment="1">
      <alignment horizontal="right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178" fontId="5" fillId="0" borderId="0" xfId="0" applyNumberFormat="1" applyFont="1" applyAlignment="1">
      <alignment horizontal="right" vertical="center"/>
    </xf>
    <xf numFmtId="0" fontId="5" fillId="0" borderId="0" xfId="0" applyFont="1"/>
    <xf numFmtId="0" fontId="6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178" fontId="7" fillId="0" borderId="3" xfId="0" applyNumberFormat="1" applyFont="1" applyBorder="1" applyAlignment="1">
      <alignment horizontal="center" vertical="center" wrapText="1"/>
    </xf>
    <xf numFmtId="178" fontId="7" fillId="0" borderId="3" xfId="0" applyNumberFormat="1" applyFont="1" applyBorder="1" applyAlignment="1">
      <alignment vertical="center" wrapText="1"/>
    </xf>
    <xf numFmtId="0" fontId="7" fillId="0" borderId="3" xfId="0" applyFont="1" applyBorder="1" applyAlignment="1">
      <alignment horizontal="left" vertical="center"/>
    </xf>
    <xf numFmtId="178" fontId="7" fillId="0" borderId="3" xfId="0" applyNumberFormat="1" applyFont="1" applyBorder="1" applyAlignment="1">
      <alignment vertical="center"/>
    </xf>
    <xf numFmtId="178" fontId="7" fillId="0" borderId="3" xfId="0" applyNumberFormat="1" applyFont="1" applyBorder="1" applyAlignment="1">
      <alignment horizontal="right" vertical="center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176" fontId="8" fillId="0" borderId="3" xfId="0" applyNumberFormat="1" applyFont="1" applyFill="1" applyBorder="1" applyAlignment="1">
      <alignment horizontal="right" vertical="center" wrapText="1"/>
    </xf>
    <xf numFmtId="176" fontId="8" fillId="0" borderId="3" xfId="0" applyNumberFormat="1" applyFont="1" applyBorder="1" applyAlignment="1">
      <alignment horizontal="right" vertical="center"/>
    </xf>
    <xf numFmtId="0" fontId="8" fillId="0" borderId="3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righ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176" fontId="8" fillId="0" borderId="3" xfId="0" applyNumberFormat="1" applyFont="1" applyFill="1" applyBorder="1" applyAlignment="1">
      <alignment horizontal="right" vertical="center"/>
    </xf>
    <xf numFmtId="0" fontId="8" fillId="0" borderId="5" xfId="0" applyFont="1" applyBorder="1" applyAlignment="1">
      <alignment horizontal="left" vertical="center" wrapText="1"/>
    </xf>
    <xf numFmtId="0" fontId="8" fillId="0" borderId="3" xfId="0" applyFont="1" applyFill="1" applyBorder="1" applyAlignment="1">
      <alignment horizontal="justify" vertical="center" wrapText="1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176" fontId="5" fillId="0" borderId="3" xfId="0" applyNumberFormat="1" applyFont="1" applyBorder="1" applyAlignment="1">
      <alignment horizontal="right" vertical="center"/>
    </xf>
    <xf numFmtId="0" fontId="8" fillId="0" borderId="3" xfId="0" applyFont="1" applyFill="1" applyBorder="1" applyAlignment="1">
      <alignment horizontal="justify" vertical="center"/>
    </xf>
    <xf numFmtId="0" fontId="8" fillId="0" borderId="3" xfId="0" applyFont="1" applyBorder="1" applyAlignment="1">
      <alignment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0" fontId="2" fillId="0" borderId="3" xfId="0" applyFont="1" applyFill="1" applyBorder="1" applyAlignment="1">
      <alignment horizontal="right"/>
    </xf>
    <xf numFmtId="178" fontId="8" fillId="0" borderId="3" xfId="0" applyNumberFormat="1" applyFont="1" applyBorder="1" applyAlignment="1">
      <alignment vertical="center"/>
    </xf>
    <xf numFmtId="178" fontId="8" fillId="0" borderId="3" xfId="0" applyNumberFormat="1" applyFont="1" applyBorder="1" applyAlignment="1">
      <alignment horizontal="right" vertical="center"/>
    </xf>
    <xf numFmtId="0" fontId="3" fillId="0" borderId="3" xfId="0" applyFont="1" applyFill="1" applyBorder="1" applyAlignment="1">
      <alignment horizontal="right"/>
    </xf>
    <xf numFmtId="0" fontId="11" fillId="0" borderId="10" xfId="0" applyFont="1" applyBorder="1" applyAlignment="1">
      <alignment horizontal="left" vertical="center"/>
    </xf>
    <xf numFmtId="0" fontId="8" fillId="0" borderId="3" xfId="0" applyFont="1" applyBorder="1"/>
    <xf numFmtId="0" fontId="8" fillId="0" borderId="3" xfId="0" applyFont="1" applyBorder="1" applyAlignment="1">
      <alignment horizontal="right" vertical="center" wrapText="1"/>
    </xf>
    <xf numFmtId="0" fontId="7" fillId="0" borderId="3" xfId="0" applyFont="1" applyBorder="1" applyAlignment="1">
      <alignment horizontal="right" vertical="center"/>
    </xf>
    <xf numFmtId="0" fontId="10" fillId="0" borderId="3" xfId="0" applyFont="1" applyBorder="1" applyAlignment="1">
      <alignment horizontal="right" vertical="center" wrapText="1"/>
    </xf>
    <xf numFmtId="176" fontId="7" fillId="0" borderId="3" xfId="0" applyNumberFormat="1" applyFont="1" applyBorder="1" applyAlignment="1">
      <alignment vertical="center"/>
    </xf>
    <xf numFmtId="0" fontId="8" fillId="0" borderId="3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53"/>
  <sheetViews>
    <sheetView tabSelected="1" zoomScale="70" zoomScaleNormal="70" topLeftCell="A24" workbookViewId="0">
      <selection activeCell="B36" sqref="B36:B44"/>
    </sheetView>
  </sheetViews>
  <sheetFormatPr defaultColWidth="9" defaultRowHeight="15"/>
  <cols>
    <col min="1" max="1" width="9" style="13" customWidth="1"/>
    <col min="2" max="2" width="26.2166666666667" style="14" customWidth="1"/>
    <col min="3" max="3" width="40.2166666666667" style="15" customWidth="1"/>
    <col min="4" max="4" width="11.775" style="14" customWidth="1"/>
    <col min="5" max="5" width="21.0333333333333" style="13" customWidth="1"/>
    <col min="6" max="6" width="20.7333333333333" style="13" customWidth="1"/>
    <col min="7" max="7" width="15.1333333333333" style="16" customWidth="1"/>
    <col min="8" max="8" width="14.1083333333333" style="16" customWidth="1"/>
    <col min="9" max="9" width="14.6666666666667" style="16" customWidth="1"/>
    <col min="10" max="10" width="24.1333333333333" style="14" customWidth="1"/>
    <col min="11" max="12" width="9" style="17"/>
    <col min="13" max="13" width="13.925" style="17" customWidth="1"/>
    <col min="14" max="14" width="14.2833333333333" style="17" customWidth="1"/>
    <col min="15" max="15" width="15.175" style="17" customWidth="1"/>
    <col min="16" max="16" width="13.3833333333333" style="17" customWidth="1"/>
    <col min="17" max="17" width="14.9916666666667" style="17" customWidth="1"/>
    <col min="18" max="16384" width="9" style="17"/>
  </cols>
  <sheetData>
    <row r="1" ht="34" customHeight="1" spans="1:10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</row>
    <row r="2" ht="25.8" customHeight="1" spans="1:10">
      <c r="A2" s="19" t="s">
        <v>1</v>
      </c>
      <c r="B2" s="20" t="s">
        <v>2</v>
      </c>
      <c r="C2" s="19" t="s">
        <v>3</v>
      </c>
      <c r="D2" s="19" t="s">
        <v>4</v>
      </c>
      <c r="E2" s="19" t="s">
        <v>5</v>
      </c>
      <c r="F2" s="19"/>
      <c r="G2" s="21" t="s">
        <v>6</v>
      </c>
      <c r="H2" s="21"/>
      <c r="I2" s="21"/>
      <c r="J2" s="19" t="s">
        <v>7</v>
      </c>
    </row>
    <row r="3" ht="45" customHeight="1" spans="1:10">
      <c r="A3" s="19"/>
      <c r="B3" s="20"/>
      <c r="C3" s="19"/>
      <c r="D3" s="19"/>
      <c r="E3" s="19" t="s">
        <v>8</v>
      </c>
      <c r="F3" s="19" t="s">
        <v>9</v>
      </c>
      <c r="G3" s="21" t="s">
        <v>10</v>
      </c>
      <c r="H3" s="21" t="s">
        <v>11</v>
      </c>
      <c r="I3" s="21" t="s">
        <v>12</v>
      </c>
      <c r="J3" s="19"/>
    </row>
    <row r="4" ht="21" customHeight="1" spans="1:10">
      <c r="A4" s="19" t="s">
        <v>13</v>
      </c>
      <c r="B4" s="19"/>
      <c r="C4" s="19"/>
      <c r="D4" s="19"/>
      <c r="E4" s="19"/>
      <c r="F4" s="19"/>
      <c r="G4" s="22">
        <f>SUM(G9+G21+G35+G6+G45+G51)</f>
        <v>84314.412</v>
      </c>
      <c r="H4" s="22">
        <f>I4-G4</f>
        <v>13026.92</v>
      </c>
      <c r="I4" s="22">
        <f>I5+I45+I51</f>
        <v>97341.332</v>
      </c>
      <c r="J4" s="19"/>
    </row>
    <row r="5" ht="21.6" customHeight="1" spans="1:10">
      <c r="A5" s="19" t="s">
        <v>14</v>
      </c>
      <c r="B5" s="23" t="s">
        <v>15</v>
      </c>
      <c r="C5" s="23"/>
      <c r="D5" s="23"/>
      <c r="E5" s="23"/>
      <c r="F5" s="23"/>
      <c r="G5" s="22">
        <f>SUM(G6+G9+G21+G35)</f>
        <v>78562.412</v>
      </c>
      <c r="H5" s="22">
        <f>I5-G5</f>
        <v>12000</v>
      </c>
      <c r="I5" s="22">
        <f>I6+I9+I21+I35</f>
        <v>90562.412</v>
      </c>
      <c r="J5" s="19"/>
    </row>
    <row r="6" ht="21.6" customHeight="1" spans="1:10">
      <c r="A6" s="19" t="s">
        <v>16</v>
      </c>
      <c r="B6" s="23" t="s">
        <v>17</v>
      </c>
      <c r="C6" s="23"/>
      <c r="D6" s="23"/>
      <c r="E6" s="23"/>
      <c r="F6" s="23"/>
      <c r="G6" s="24">
        <f>SUM(G7:G8)</f>
        <v>1030</v>
      </c>
      <c r="H6" s="25">
        <f>SUM(H7:H8)</f>
        <v>0</v>
      </c>
      <c r="I6" s="24">
        <f>SUM(I7:I8)</f>
        <v>1030</v>
      </c>
      <c r="J6" s="63"/>
    </row>
    <row r="7" ht="49" customHeight="1" spans="1:10">
      <c r="A7" s="26">
        <v>1</v>
      </c>
      <c r="B7" s="27" t="s">
        <v>18</v>
      </c>
      <c r="C7" s="28" t="s">
        <v>19</v>
      </c>
      <c r="D7" s="26" t="s">
        <v>20</v>
      </c>
      <c r="E7" s="26">
        <v>3</v>
      </c>
      <c r="F7" s="26"/>
      <c r="G7" s="29">
        <v>30</v>
      </c>
      <c r="H7" s="30"/>
      <c r="I7" s="30">
        <f>SUM(G7:H7)</f>
        <v>30</v>
      </c>
      <c r="J7" s="64" t="s">
        <v>21</v>
      </c>
    </row>
    <row r="8" ht="82" customHeight="1" spans="1:10">
      <c r="A8" s="26">
        <v>2</v>
      </c>
      <c r="B8" s="27" t="s">
        <v>22</v>
      </c>
      <c r="C8" s="31" t="s">
        <v>23</v>
      </c>
      <c r="D8" s="26" t="s">
        <v>20</v>
      </c>
      <c r="E8" s="26">
        <v>1</v>
      </c>
      <c r="F8" s="26"/>
      <c r="G8" s="29">
        <v>1000</v>
      </c>
      <c r="H8" s="30"/>
      <c r="I8" s="30">
        <f>SUM(G8:H8)</f>
        <v>1000</v>
      </c>
      <c r="J8" s="64" t="s">
        <v>24</v>
      </c>
    </row>
    <row r="9" ht="24.6" customHeight="1" spans="1:10">
      <c r="A9" s="19" t="s">
        <v>25</v>
      </c>
      <c r="B9" s="23" t="s">
        <v>26</v>
      </c>
      <c r="C9" s="23"/>
      <c r="D9" s="23"/>
      <c r="E9" s="23"/>
      <c r="F9" s="23"/>
      <c r="G9" s="24">
        <f>SUM(G10:G20)</f>
        <v>45284.272</v>
      </c>
      <c r="H9" s="30"/>
      <c r="I9" s="24">
        <f>G9+H9</f>
        <v>45284.272</v>
      </c>
      <c r="J9" s="65"/>
    </row>
    <row r="10" ht="24.6" customHeight="1" spans="1:10">
      <c r="A10" s="26">
        <v>3</v>
      </c>
      <c r="B10" s="32" t="s">
        <v>27</v>
      </c>
      <c r="C10" s="31" t="s">
        <v>28</v>
      </c>
      <c r="D10" s="33" t="s">
        <v>29</v>
      </c>
      <c r="E10" s="33">
        <v>8.23</v>
      </c>
      <c r="F10" s="26"/>
      <c r="G10" s="29">
        <v>12200.7</v>
      </c>
      <c r="H10" s="30"/>
      <c r="I10" s="29">
        <v>12200.7</v>
      </c>
      <c r="J10" s="64" t="s">
        <v>24</v>
      </c>
    </row>
    <row r="11" ht="24.6" customHeight="1" spans="1:10">
      <c r="A11" s="26">
        <v>4</v>
      </c>
      <c r="B11" s="34"/>
      <c r="C11" s="31" t="s">
        <v>30</v>
      </c>
      <c r="D11" s="33" t="s">
        <v>31</v>
      </c>
      <c r="E11" s="33">
        <v>1</v>
      </c>
      <c r="F11" s="26"/>
      <c r="G11" s="35">
        <v>2381.31</v>
      </c>
      <c r="H11" s="30"/>
      <c r="I11" s="35">
        <v>2381.31</v>
      </c>
      <c r="J11" s="64" t="s">
        <v>24</v>
      </c>
    </row>
    <row r="12" ht="36" customHeight="1" spans="1:10">
      <c r="A12" s="26">
        <v>5</v>
      </c>
      <c r="B12" s="36"/>
      <c r="C12" s="31" t="s">
        <v>32</v>
      </c>
      <c r="D12" s="33" t="s">
        <v>29</v>
      </c>
      <c r="E12" s="33">
        <v>20.57</v>
      </c>
      <c r="F12" s="23"/>
      <c r="G12" s="35">
        <v>538.21</v>
      </c>
      <c r="H12" s="30"/>
      <c r="I12" s="35">
        <v>538.21</v>
      </c>
      <c r="J12" s="64" t="s">
        <v>24</v>
      </c>
    </row>
    <row r="13" ht="57" customHeight="1" spans="1:10">
      <c r="A13" s="26">
        <v>6</v>
      </c>
      <c r="B13" s="37" t="s">
        <v>33</v>
      </c>
      <c r="C13" s="28" t="s">
        <v>34</v>
      </c>
      <c r="D13" s="33" t="s">
        <v>31</v>
      </c>
      <c r="E13" s="38">
        <v>1</v>
      </c>
      <c r="F13" s="23"/>
      <c r="G13" s="31">
        <v>2000</v>
      </c>
      <c r="H13" s="30"/>
      <c r="I13" s="31">
        <v>2000</v>
      </c>
      <c r="J13" s="64" t="s">
        <v>24</v>
      </c>
    </row>
    <row r="14" ht="35" customHeight="1" spans="1:10">
      <c r="A14" s="26">
        <v>7</v>
      </c>
      <c r="B14" s="37" t="s">
        <v>35</v>
      </c>
      <c r="C14" s="28" t="s">
        <v>36</v>
      </c>
      <c r="D14" s="33" t="s">
        <v>29</v>
      </c>
      <c r="E14" s="38">
        <v>108</v>
      </c>
      <c r="F14" s="23"/>
      <c r="G14" s="39">
        <v>5902.24</v>
      </c>
      <c r="H14" s="30"/>
      <c r="I14" s="39">
        <v>5902.24</v>
      </c>
      <c r="J14" s="64" t="s">
        <v>37</v>
      </c>
    </row>
    <row r="15" ht="24.6" customHeight="1" spans="1:10">
      <c r="A15" s="26">
        <v>8</v>
      </c>
      <c r="B15" s="40" t="s">
        <v>38</v>
      </c>
      <c r="C15" s="31" t="s">
        <v>39</v>
      </c>
      <c r="D15" s="33" t="s">
        <v>29</v>
      </c>
      <c r="E15" s="38">
        <v>10.62</v>
      </c>
      <c r="F15" s="23"/>
      <c r="G15" s="39">
        <v>2164.575</v>
      </c>
      <c r="H15" s="30"/>
      <c r="I15" s="39">
        <v>2164.575</v>
      </c>
      <c r="J15" s="64" t="s">
        <v>21</v>
      </c>
    </row>
    <row r="16" ht="24.6" customHeight="1" spans="1:10">
      <c r="A16" s="26">
        <v>9</v>
      </c>
      <c r="B16" s="40"/>
      <c r="C16" s="41" t="s">
        <v>40</v>
      </c>
      <c r="D16" s="33" t="s">
        <v>29</v>
      </c>
      <c r="E16" s="38">
        <v>66.5</v>
      </c>
      <c r="F16" s="23"/>
      <c r="G16" s="39">
        <v>691.362</v>
      </c>
      <c r="H16" s="30"/>
      <c r="I16" s="39">
        <v>691.362</v>
      </c>
      <c r="J16" s="64" t="s">
        <v>37</v>
      </c>
    </row>
    <row r="17" ht="24.6" customHeight="1" spans="1:10">
      <c r="A17" s="26">
        <v>10</v>
      </c>
      <c r="B17" s="40"/>
      <c r="C17" s="28" t="s">
        <v>41</v>
      </c>
      <c r="D17" s="33" t="s">
        <v>29</v>
      </c>
      <c r="E17" s="38">
        <v>227.5</v>
      </c>
      <c r="F17" s="23"/>
      <c r="G17" s="35">
        <v>15000</v>
      </c>
      <c r="H17" s="30"/>
      <c r="I17" s="35">
        <v>15000</v>
      </c>
      <c r="J17" s="64" t="s">
        <v>24</v>
      </c>
    </row>
    <row r="18" ht="24.6" customHeight="1" spans="1:10">
      <c r="A18" s="26">
        <v>11</v>
      </c>
      <c r="B18" s="37"/>
      <c r="C18" s="28" t="s">
        <v>42</v>
      </c>
      <c r="D18" s="33" t="s">
        <v>29</v>
      </c>
      <c r="E18" s="38">
        <v>105.5</v>
      </c>
      <c r="F18" s="23"/>
      <c r="G18" s="35">
        <v>4109.67</v>
      </c>
      <c r="H18" s="30"/>
      <c r="I18" s="35">
        <v>4109.67</v>
      </c>
      <c r="J18" s="64"/>
    </row>
    <row r="19" ht="24.6" customHeight="1" spans="1:10">
      <c r="A19" s="26">
        <v>12</v>
      </c>
      <c r="B19" s="40" t="s">
        <v>43</v>
      </c>
      <c r="C19" s="41" t="s">
        <v>44</v>
      </c>
      <c r="D19" s="33" t="s">
        <v>29</v>
      </c>
      <c r="E19" s="38">
        <v>0.8</v>
      </c>
      <c r="F19" s="23"/>
      <c r="G19" s="39">
        <v>52.08</v>
      </c>
      <c r="H19" s="30"/>
      <c r="I19" s="39">
        <v>52.08</v>
      </c>
      <c r="J19" s="64" t="s">
        <v>37</v>
      </c>
    </row>
    <row r="20" ht="24.6" customHeight="1" spans="1:10">
      <c r="A20" s="26">
        <v>13</v>
      </c>
      <c r="B20" s="37"/>
      <c r="C20" s="31" t="s">
        <v>45</v>
      </c>
      <c r="D20" s="33" t="s">
        <v>29</v>
      </c>
      <c r="E20" s="38">
        <v>7.5</v>
      </c>
      <c r="F20" s="23"/>
      <c r="G20" s="39">
        <v>244.125</v>
      </c>
      <c r="H20" s="30"/>
      <c r="I20" s="39">
        <v>244.125</v>
      </c>
      <c r="J20" s="64" t="s">
        <v>21</v>
      </c>
    </row>
    <row r="21" ht="24.6" customHeight="1" spans="1:17">
      <c r="A21" s="19" t="s">
        <v>46</v>
      </c>
      <c r="B21" s="23" t="s">
        <v>47</v>
      </c>
      <c r="C21" s="23"/>
      <c r="D21" s="23"/>
      <c r="E21" s="23"/>
      <c r="F21" s="23"/>
      <c r="G21" s="24">
        <v>30678.86</v>
      </c>
      <c r="H21" s="25">
        <v>12000</v>
      </c>
      <c r="I21" s="24">
        <v>42678.86</v>
      </c>
      <c r="J21" s="65"/>
      <c r="M21"/>
      <c r="N21"/>
      <c r="O21"/>
      <c r="P21"/>
      <c r="Q21"/>
    </row>
    <row r="22" ht="40.8" customHeight="1" spans="1:17">
      <c r="A22" s="42">
        <v>14</v>
      </c>
      <c r="B22" s="28" t="s">
        <v>48</v>
      </c>
      <c r="C22" s="43" t="s">
        <v>49</v>
      </c>
      <c r="D22" s="33" t="s">
        <v>50</v>
      </c>
      <c r="E22" s="38">
        <v>1</v>
      </c>
      <c r="F22" s="26"/>
      <c r="G22" s="29">
        <v>400</v>
      </c>
      <c r="H22" s="30"/>
      <c r="I22" s="29">
        <v>400</v>
      </c>
      <c r="J22" s="66" t="s">
        <v>51</v>
      </c>
      <c r="M22"/>
      <c r="N22"/>
      <c r="O22"/>
      <c r="P22"/>
      <c r="Q22"/>
    </row>
    <row r="23" ht="43" customHeight="1" spans="1:17">
      <c r="A23" s="42">
        <v>15</v>
      </c>
      <c r="B23" s="28"/>
      <c r="C23" s="44" t="s">
        <v>52</v>
      </c>
      <c r="D23" s="33" t="s">
        <v>31</v>
      </c>
      <c r="E23" s="38">
        <v>1</v>
      </c>
      <c r="F23" s="23"/>
      <c r="G23" s="29">
        <v>200</v>
      </c>
      <c r="H23" s="30"/>
      <c r="I23" s="29">
        <v>200</v>
      </c>
      <c r="J23" s="66" t="s">
        <v>51</v>
      </c>
      <c r="M23"/>
      <c r="N23"/>
      <c r="O23"/>
      <c r="P23"/>
      <c r="Q23"/>
    </row>
    <row r="24" ht="36" customHeight="1" spans="1:17">
      <c r="A24" s="42">
        <v>16</v>
      </c>
      <c r="B24" s="45" t="s">
        <v>53</v>
      </c>
      <c r="C24" s="44" t="s">
        <v>54</v>
      </c>
      <c r="D24" s="33" t="s">
        <v>31</v>
      </c>
      <c r="E24" s="38">
        <v>1</v>
      </c>
      <c r="F24" s="23"/>
      <c r="G24" s="29">
        <v>11000</v>
      </c>
      <c r="H24" s="30"/>
      <c r="I24" s="29">
        <v>11000</v>
      </c>
      <c r="J24" s="66" t="s">
        <v>55</v>
      </c>
      <c r="M24"/>
      <c r="N24"/>
      <c r="O24"/>
      <c r="P24"/>
      <c r="Q24"/>
    </row>
    <row r="25" ht="49" customHeight="1" spans="1:17">
      <c r="A25" s="42">
        <v>17</v>
      </c>
      <c r="B25" s="45"/>
      <c r="C25" s="44" t="s">
        <v>56</v>
      </c>
      <c r="D25" s="33" t="s">
        <v>31</v>
      </c>
      <c r="E25" s="38">
        <v>1</v>
      </c>
      <c r="F25" s="23"/>
      <c r="G25" s="29"/>
      <c r="H25" s="30"/>
      <c r="I25" s="29"/>
      <c r="J25" s="66" t="s">
        <v>55</v>
      </c>
      <c r="M25"/>
      <c r="N25"/>
      <c r="O25"/>
      <c r="P25"/>
      <c r="Q25"/>
    </row>
    <row r="26" ht="24.6" customHeight="1" spans="1:17">
      <c r="A26" s="42">
        <v>18</v>
      </c>
      <c r="B26" s="45" t="s">
        <v>57</v>
      </c>
      <c r="C26" s="43" t="s">
        <v>58</v>
      </c>
      <c r="D26" s="33" t="s">
        <v>31</v>
      </c>
      <c r="E26" s="38">
        <v>1</v>
      </c>
      <c r="F26" s="23"/>
      <c r="G26" s="35" t="s">
        <v>59</v>
      </c>
      <c r="H26" s="30"/>
      <c r="I26" s="35" t="s">
        <v>59</v>
      </c>
      <c r="J26" s="66" t="s">
        <v>55</v>
      </c>
      <c r="M26"/>
      <c r="N26"/>
      <c r="O26"/>
      <c r="P26"/>
      <c r="Q26"/>
    </row>
    <row r="27" ht="48" customHeight="1" spans="1:17">
      <c r="A27" s="42">
        <v>19</v>
      </c>
      <c r="B27" s="45"/>
      <c r="C27" s="44" t="s">
        <v>60</v>
      </c>
      <c r="D27" s="33" t="s">
        <v>31</v>
      </c>
      <c r="E27" s="38">
        <v>1</v>
      </c>
      <c r="F27" s="23"/>
      <c r="G27" s="35"/>
      <c r="H27" s="30"/>
      <c r="I27" s="35"/>
      <c r="J27" s="66" t="s">
        <v>55</v>
      </c>
      <c r="M27"/>
      <c r="N27"/>
      <c r="O27"/>
      <c r="P27"/>
      <c r="Q27"/>
    </row>
    <row r="28" ht="39" customHeight="1" spans="1:17">
      <c r="A28" s="42">
        <v>20</v>
      </c>
      <c r="B28" s="45"/>
      <c r="C28" s="44" t="s">
        <v>61</v>
      </c>
      <c r="D28" s="33" t="s">
        <v>31</v>
      </c>
      <c r="E28" s="38">
        <v>1</v>
      </c>
      <c r="F28" s="23"/>
      <c r="G28" s="35"/>
      <c r="H28" s="30"/>
      <c r="I28" s="35"/>
      <c r="J28" s="66" t="s">
        <v>55</v>
      </c>
      <c r="M28"/>
      <c r="N28"/>
      <c r="O28"/>
      <c r="P28"/>
      <c r="Q28"/>
    </row>
    <row r="29" ht="47" customHeight="1" spans="1:17">
      <c r="A29" s="42">
        <v>21</v>
      </c>
      <c r="B29" s="45" t="s">
        <v>62</v>
      </c>
      <c r="C29" s="44" t="s">
        <v>63</v>
      </c>
      <c r="D29" s="33" t="s">
        <v>31</v>
      </c>
      <c r="E29" s="38">
        <v>1</v>
      </c>
      <c r="F29" s="23"/>
      <c r="G29" s="39">
        <v>12000</v>
      </c>
      <c r="H29" s="30"/>
      <c r="I29" s="39">
        <v>12000</v>
      </c>
      <c r="J29" s="66" t="s">
        <v>55</v>
      </c>
      <c r="M29"/>
      <c r="N29"/>
      <c r="O29"/>
      <c r="P29"/>
      <c r="Q29"/>
    </row>
    <row r="30" ht="43" customHeight="1" spans="1:17">
      <c r="A30" s="42">
        <v>22</v>
      </c>
      <c r="B30" s="45"/>
      <c r="C30" s="44" t="s">
        <v>64</v>
      </c>
      <c r="D30" s="33" t="s">
        <v>31</v>
      </c>
      <c r="E30" s="46"/>
      <c r="F30" s="38">
        <v>1</v>
      </c>
      <c r="G30" s="47"/>
      <c r="H30" s="29">
        <v>4000</v>
      </c>
      <c r="I30" s="67"/>
      <c r="J30" s="66" t="s">
        <v>65</v>
      </c>
      <c r="M30"/>
      <c r="N30"/>
      <c r="O30"/>
      <c r="P30"/>
      <c r="Q30"/>
    </row>
    <row r="31" ht="48" customHeight="1" spans="1:10">
      <c r="A31" s="42">
        <v>23</v>
      </c>
      <c r="B31" s="45"/>
      <c r="C31" s="44" t="s">
        <v>66</v>
      </c>
      <c r="D31" s="33" t="s">
        <v>31</v>
      </c>
      <c r="E31" s="46"/>
      <c r="F31" s="38">
        <v>1</v>
      </c>
      <c r="G31" s="47"/>
      <c r="H31" s="29">
        <v>8000</v>
      </c>
      <c r="I31" s="67"/>
      <c r="J31" s="66" t="s">
        <v>65</v>
      </c>
    </row>
    <row r="32" ht="78" customHeight="1" spans="1:10">
      <c r="A32" s="26">
        <v>24</v>
      </c>
      <c r="B32" s="45" t="s">
        <v>67</v>
      </c>
      <c r="C32" s="48" t="s">
        <v>68</v>
      </c>
      <c r="D32" s="33" t="s">
        <v>50</v>
      </c>
      <c r="E32" s="38">
        <v>1</v>
      </c>
      <c r="F32" s="23"/>
      <c r="G32" s="29">
        <v>378.86</v>
      </c>
      <c r="H32" s="30"/>
      <c r="I32" s="29">
        <v>378.86</v>
      </c>
      <c r="J32" s="66" t="s">
        <v>69</v>
      </c>
    </row>
    <row r="33" ht="98" customHeight="1" spans="1:10">
      <c r="A33" s="26">
        <v>25</v>
      </c>
      <c r="B33" s="45" t="s">
        <v>70</v>
      </c>
      <c r="C33" s="41" t="s">
        <v>71</v>
      </c>
      <c r="D33" s="33" t="s">
        <v>50</v>
      </c>
      <c r="E33" s="38">
        <v>1</v>
      </c>
      <c r="F33" s="23"/>
      <c r="G33" s="39">
        <v>300</v>
      </c>
      <c r="H33" s="30"/>
      <c r="I33" s="29">
        <v>378.86</v>
      </c>
      <c r="J33" s="66" t="s">
        <v>69</v>
      </c>
    </row>
    <row r="34" ht="120" customHeight="1" spans="1:10">
      <c r="A34" s="26">
        <v>26</v>
      </c>
      <c r="B34" s="49" t="s">
        <v>72</v>
      </c>
      <c r="C34" s="48" t="s">
        <v>73</v>
      </c>
      <c r="D34" s="33" t="s">
        <v>20</v>
      </c>
      <c r="E34" s="38">
        <v>1</v>
      </c>
      <c r="F34" s="23"/>
      <c r="G34" s="29">
        <v>1100</v>
      </c>
      <c r="H34" s="30"/>
      <c r="I34" s="29">
        <v>378.86</v>
      </c>
      <c r="J34" s="66" t="s">
        <v>69</v>
      </c>
    </row>
    <row r="35" ht="24.6" customHeight="1" spans="1:10">
      <c r="A35" s="19" t="s">
        <v>74</v>
      </c>
      <c r="B35" s="23" t="s">
        <v>75</v>
      </c>
      <c r="C35" s="23"/>
      <c r="D35" s="23"/>
      <c r="E35" s="23"/>
      <c r="F35" s="23"/>
      <c r="G35" s="24">
        <f>SUM(G36:G44)</f>
        <v>1569.28</v>
      </c>
      <c r="H35" s="24">
        <f t="shared" ref="H35:I35" si="0">SUM(H36:H40)</f>
        <v>0</v>
      </c>
      <c r="I35" s="24">
        <f>G35</f>
        <v>1569.28</v>
      </c>
      <c r="J35" s="65"/>
    </row>
    <row r="36" ht="24.6" customHeight="1" spans="1:10">
      <c r="A36" s="50">
        <v>27</v>
      </c>
      <c r="B36" s="51" t="s">
        <v>76</v>
      </c>
      <c r="C36" s="45" t="s">
        <v>77</v>
      </c>
      <c r="D36" s="33" t="s">
        <v>31</v>
      </c>
      <c r="E36" s="38">
        <v>1</v>
      </c>
      <c r="F36" s="46"/>
      <c r="G36" s="35">
        <v>380</v>
      </c>
      <c r="H36" s="30"/>
      <c r="I36" s="35">
        <v>380</v>
      </c>
      <c r="J36" s="66" t="s">
        <v>69</v>
      </c>
    </row>
    <row r="37" ht="47" customHeight="1" spans="1:10">
      <c r="A37" s="50">
        <v>28</v>
      </c>
      <c r="B37" s="37"/>
      <c r="C37" s="45" t="s">
        <v>78</v>
      </c>
      <c r="D37" s="33" t="s">
        <v>31</v>
      </c>
      <c r="E37" s="38">
        <v>1</v>
      </c>
      <c r="F37" s="46"/>
      <c r="G37" s="35"/>
      <c r="H37" s="30"/>
      <c r="I37" s="35"/>
      <c r="J37" s="66" t="s">
        <v>69</v>
      </c>
    </row>
    <row r="38" ht="37" customHeight="1" spans="1:10">
      <c r="A38" s="50">
        <v>29</v>
      </c>
      <c r="B38" s="51" t="s">
        <v>79</v>
      </c>
      <c r="C38" s="45" t="s">
        <v>80</v>
      </c>
      <c r="D38" s="33" t="s">
        <v>31</v>
      </c>
      <c r="E38" s="38">
        <v>1</v>
      </c>
      <c r="F38" s="46"/>
      <c r="G38" s="35">
        <v>89.28</v>
      </c>
      <c r="H38" s="30"/>
      <c r="I38" s="35">
        <v>89.28</v>
      </c>
      <c r="J38" s="66" t="s">
        <v>55</v>
      </c>
    </row>
    <row r="39" ht="48" customHeight="1" spans="1:10">
      <c r="A39" s="50">
        <v>30</v>
      </c>
      <c r="B39" s="40"/>
      <c r="C39" s="45" t="s">
        <v>81</v>
      </c>
      <c r="D39" s="33" t="s">
        <v>31</v>
      </c>
      <c r="E39" s="38">
        <v>1</v>
      </c>
      <c r="F39" s="46"/>
      <c r="G39" s="35"/>
      <c r="H39" s="30"/>
      <c r="I39" s="35"/>
      <c r="J39" s="66" t="s">
        <v>55</v>
      </c>
    </row>
    <row r="40" ht="39" customHeight="1" spans="1:10">
      <c r="A40" s="50">
        <v>31</v>
      </c>
      <c r="B40" s="40"/>
      <c r="C40" s="45" t="s">
        <v>82</v>
      </c>
      <c r="D40" s="33" t="s">
        <v>31</v>
      </c>
      <c r="E40" s="38">
        <v>1</v>
      </c>
      <c r="F40" s="46"/>
      <c r="G40" s="35"/>
      <c r="H40" s="30"/>
      <c r="I40" s="35"/>
      <c r="J40" s="66" t="s">
        <v>55</v>
      </c>
    </row>
    <row r="41" ht="24.6" customHeight="1" spans="1:10">
      <c r="A41" s="50">
        <v>32</v>
      </c>
      <c r="B41" s="37"/>
      <c r="C41" s="45" t="s">
        <v>83</v>
      </c>
      <c r="D41" s="33" t="s">
        <v>31</v>
      </c>
      <c r="E41" s="38">
        <v>1</v>
      </c>
      <c r="F41" s="46"/>
      <c r="G41" s="35"/>
      <c r="H41" s="30"/>
      <c r="I41" s="35"/>
      <c r="J41" s="66" t="s">
        <v>55</v>
      </c>
    </row>
    <row r="42" ht="33" customHeight="1" spans="1:10">
      <c r="A42" s="50">
        <v>33</v>
      </c>
      <c r="B42" s="52" t="s">
        <v>84</v>
      </c>
      <c r="C42" s="45" t="s">
        <v>85</v>
      </c>
      <c r="D42" s="33" t="s">
        <v>20</v>
      </c>
      <c r="E42" s="38">
        <v>1</v>
      </c>
      <c r="F42" s="46"/>
      <c r="G42" s="35">
        <v>400</v>
      </c>
      <c r="H42" s="30"/>
      <c r="I42" s="35">
        <v>400</v>
      </c>
      <c r="J42" s="66" t="s">
        <v>69</v>
      </c>
    </row>
    <row r="43" ht="34" customHeight="1" spans="1:10">
      <c r="A43" s="50">
        <v>34</v>
      </c>
      <c r="B43" s="53"/>
      <c r="C43" s="45" t="s">
        <v>86</v>
      </c>
      <c r="D43" s="33" t="s">
        <v>31</v>
      </c>
      <c r="E43" s="38">
        <v>1</v>
      </c>
      <c r="F43" s="46"/>
      <c r="G43" s="35">
        <v>100</v>
      </c>
      <c r="H43" s="30"/>
      <c r="I43" s="35">
        <v>100</v>
      </c>
      <c r="J43" s="66" t="s">
        <v>69</v>
      </c>
    </row>
    <row r="44" ht="24.6" customHeight="1" spans="1:10">
      <c r="A44" s="50">
        <v>35</v>
      </c>
      <c r="B44" s="54"/>
      <c r="C44" s="45" t="s">
        <v>87</v>
      </c>
      <c r="D44" s="33" t="s">
        <v>31</v>
      </c>
      <c r="E44" s="38">
        <v>1</v>
      </c>
      <c r="F44" s="46"/>
      <c r="G44" s="35">
        <v>600</v>
      </c>
      <c r="H44" s="30"/>
      <c r="I44" s="35">
        <v>600</v>
      </c>
      <c r="J44" s="66" t="s">
        <v>69</v>
      </c>
    </row>
    <row r="45" ht="24.6" customHeight="1" spans="1:10">
      <c r="A45" s="19" t="s">
        <v>88</v>
      </c>
      <c r="B45" s="55" t="s">
        <v>89</v>
      </c>
      <c r="C45" s="56"/>
      <c r="D45" s="56"/>
      <c r="E45" s="56"/>
      <c r="F45" s="57"/>
      <c r="G45" s="58">
        <v>3296.24</v>
      </c>
      <c r="H45" s="58">
        <v>647.5</v>
      </c>
      <c r="I45" s="58">
        <v>3943.74</v>
      </c>
      <c r="J45" s="68"/>
    </row>
    <row r="46" ht="24.6" customHeight="1" spans="1:10">
      <c r="A46" s="26">
        <v>1</v>
      </c>
      <c r="B46" s="50" t="s">
        <v>90</v>
      </c>
      <c r="C46" s="50"/>
      <c r="D46" s="26"/>
      <c r="E46" s="26"/>
      <c r="F46" s="26"/>
      <c r="G46" s="59">
        <v>30.31</v>
      </c>
      <c r="H46" s="60">
        <v>6.45</v>
      </c>
      <c r="I46" s="59">
        <f>H46+G46</f>
        <v>36.76</v>
      </c>
      <c r="J46" s="68"/>
    </row>
    <row r="47" ht="24.6" customHeight="1" spans="1:10">
      <c r="A47" s="26">
        <v>2</v>
      </c>
      <c r="B47" s="50" t="s">
        <v>91</v>
      </c>
      <c r="C47" s="50"/>
      <c r="D47" s="26"/>
      <c r="E47" s="26"/>
      <c r="F47" s="26"/>
      <c r="G47" s="59">
        <v>545.5</v>
      </c>
      <c r="H47" s="60">
        <v>122.55</v>
      </c>
      <c r="I47" s="59">
        <f>H47+G47</f>
        <v>668.05</v>
      </c>
      <c r="J47" s="68"/>
    </row>
    <row r="48" ht="24.6" customHeight="1" spans="1:10">
      <c r="A48" s="26">
        <v>3</v>
      </c>
      <c r="B48" s="50" t="s">
        <v>92</v>
      </c>
      <c r="C48" s="50"/>
      <c r="D48" s="26"/>
      <c r="E48" s="26"/>
      <c r="F48" s="26"/>
      <c r="G48" s="59">
        <v>1542.49</v>
      </c>
      <c r="H48" s="60">
        <v>258.76</v>
      </c>
      <c r="I48" s="59">
        <f>H48+G48</f>
        <v>1801.25</v>
      </c>
      <c r="J48" s="68"/>
    </row>
    <row r="49" ht="24.6" customHeight="1" spans="1:10">
      <c r="A49" s="26">
        <v>4</v>
      </c>
      <c r="B49" s="50" t="s">
        <v>93</v>
      </c>
      <c r="C49" s="50"/>
      <c r="D49" s="26"/>
      <c r="E49" s="26"/>
      <c r="F49" s="26"/>
      <c r="G49" s="59">
        <v>1113.11</v>
      </c>
      <c r="H49" s="60">
        <v>228.2</v>
      </c>
      <c r="I49" s="59">
        <f>H49+G49</f>
        <v>1341.31</v>
      </c>
      <c r="J49" s="68"/>
    </row>
    <row r="50" ht="24.6" customHeight="1" spans="1:10">
      <c r="A50" s="26">
        <v>5</v>
      </c>
      <c r="B50" s="50" t="s">
        <v>94</v>
      </c>
      <c r="C50" s="50"/>
      <c r="D50" s="26"/>
      <c r="E50" s="26"/>
      <c r="F50" s="26"/>
      <c r="G50" s="59">
        <v>64.83</v>
      </c>
      <c r="H50" s="60">
        <v>31.54</v>
      </c>
      <c r="I50" s="59">
        <f>H50+G50</f>
        <v>96.37</v>
      </c>
      <c r="J50" s="68"/>
    </row>
    <row r="51" ht="24.6" customHeight="1" spans="1:10">
      <c r="A51" s="19" t="s">
        <v>95</v>
      </c>
      <c r="B51" s="23" t="s">
        <v>96</v>
      </c>
      <c r="C51" s="23"/>
      <c r="D51" s="23"/>
      <c r="E51" s="23"/>
      <c r="F51" s="23"/>
      <c r="G51" s="58">
        <v>2455.76</v>
      </c>
      <c r="H51" s="58">
        <v>379.43</v>
      </c>
      <c r="I51" s="58">
        <v>2835.18</v>
      </c>
      <c r="J51" s="68"/>
    </row>
    <row r="52" ht="24.6" customHeight="1" spans="1:10">
      <c r="A52" s="26">
        <v>1</v>
      </c>
      <c r="B52" s="50" t="s">
        <v>97</v>
      </c>
      <c r="C52" s="50"/>
      <c r="D52" s="26"/>
      <c r="E52" s="26"/>
      <c r="F52" s="26"/>
      <c r="G52" s="61">
        <v>2455.76</v>
      </c>
      <c r="H52" s="61">
        <v>379.43</v>
      </c>
      <c r="I52" s="61">
        <v>2835.18</v>
      </c>
      <c r="J52" s="68"/>
    </row>
    <row r="53" ht="17" customHeight="1" spans="1:10">
      <c r="A53" s="62" t="s">
        <v>98</v>
      </c>
      <c r="B53" s="62"/>
      <c r="C53" s="62"/>
      <c r="D53" s="62"/>
      <c r="E53" s="62"/>
      <c r="F53" s="62"/>
      <c r="G53" s="62"/>
      <c r="H53" s="62"/>
      <c r="I53" s="62"/>
      <c r="J53" s="62"/>
    </row>
  </sheetData>
  <mergeCells count="47">
    <mergeCell ref="A1:J1"/>
    <mergeCell ref="E2:F2"/>
    <mergeCell ref="G2:I2"/>
    <mergeCell ref="A4:F4"/>
    <mergeCell ref="B5:F5"/>
    <mergeCell ref="B6:F6"/>
    <mergeCell ref="B9:F9"/>
    <mergeCell ref="B21:F21"/>
    <mergeCell ref="B35:F35"/>
    <mergeCell ref="B45:F45"/>
    <mergeCell ref="B46:C46"/>
    <mergeCell ref="D46:F46"/>
    <mergeCell ref="B47:C47"/>
    <mergeCell ref="D47:F47"/>
    <mergeCell ref="B48:C48"/>
    <mergeCell ref="D48:F48"/>
    <mergeCell ref="B49:C49"/>
    <mergeCell ref="D49:F49"/>
    <mergeCell ref="B50:C50"/>
    <mergeCell ref="D50:F50"/>
    <mergeCell ref="B51:F51"/>
    <mergeCell ref="B52:C52"/>
    <mergeCell ref="D52:F52"/>
    <mergeCell ref="A53:J53"/>
    <mergeCell ref="A2:A3"/>
    <mergeCell ref="B2:B3"/>
    <mergeCell ref="B10:B12"/>
    <mergeCell ref="B15:B18"/>
    <mergeCell ref="B19:B20"/>
    <mergeCell ref="B22:B23"/>
    <mergeCell ref="B24:B25"/>
    <mergeCell ref="B26:B28"/>
    <mergeCell ref="B29:B31"/>
    <mergeCell ref="B36:B37"/>
    <mergeCell ref="B38:B41"/>
    <mergeCell ref="B42:B44"/>
    <mergeCell ref="C2:C3"/>
    <mergeCell ref="D2:D3"/>
    <mergeCell ref="G24:G25"/>
    <mergeCell ref="G26:G28"/>
    <mergeCell ref="G36:G37"/>
    <mergeCell ref="G38:G41"/>
    <mergeCell ref="I24:I25"/>
    <mergeCell ref="I26:I28"/>
    <mergeCell ref="I36:I37"/>
    <mergeCell ref="I38:I41"/>
    <mergeCell ref="J2:J3"/>
  </mergeCells>
  <printOptions horizontalCentered="1"/>
  <pageMargins left="0.236111111111111" right="0.0784722222222222" top="0.118055555555556" bottom="0.0784722222222222" header="0.393055555555556" footer="1.85"/>
  <pageSetup paperSize="8" scale="96" orientation="landscape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H12"/>
  <sheetViews>
    <sheetView workbookViewId="0">
      <selection activeCell="C14" sqref="C14"/>
    </sheetView>
  </sheetViews>
  <sheetFormatPr defaultColWidth="9" defaultRowHeight="14.25" outlineLevelCol="7"/>
  <cols>
    <col min="2" max="2" width="10.25" customWidth="1"/>
    <col min="3" max="3" width="25" style="1" customWidth="1"/>
    <col min="4" max="5" width="12.775" style="1" customWidth="1"/>
    <col min="6" max="6" width="12.6666666666667" style="1" customWidth="1"/>
    <col min="7" max="7" width="10.5583333333333" style="2" customWidth="1"/>
  </cols>
  <sheetData>
    <row r="2" ht="15"/>
    <row r="3" ht="15" spans="2:6">
      <c r="B3" s="3" t="s">
        <v>1</v>
      </c>
      <c r="C3" s="3" t="s">
        <v>2</v>
      </c>
      <c r="D3" s="3" t="s">
        <v>6</v>
      </c>
      <c r="E3" s="3"/>
      <c r="F3" s="3"/>
    </row>
    <row r="4" ht="15" spans="2:6">
      <c r="B4" s="3"/>
      <c r="C4" s="3"/>
      <c r="D4" s="4" t="s">
        <v>10</v>
      </c>
      <c r="E4" s="3" t="s">
        <v>11</v>
      </c>
      <c r="F4" s="3" t="s">
        <v>12</v>
      </c>
    </row>
    <row r="5" ht="16.5" spans="2:6">
      <c r="B5" s="4" t="s">
        <v>13</v>
      </c>
      <c r="C5" s="4"/>
      <c r="D5" s="5">
        <v>84314.41</v>
      </c>
      <c r="E5" s="5">
        <v>13026.93</v>
      </c>
      <c r="F5" s="5">
        <v>97341.34</v>
      </c>
    </row>
    <row r="6" ht="16.5" spans="1:8">
      <c r="A6" s="6"/>
      <c r="B6" s="4" t="s">
        <v>14</v>
      </c>
      <c r="C6" s="7" t="s">
        <v>15</v>
      </c>
      <c r="D6" s="5">
        <v>78562.41</v>
      </c>
      <c r="E6" s="5">
        <v>12000</v>
      </c>
      <c r="F6" s="8">
        <v>90562.41</v>
      </c>
      <c r="G6" s="2"/>
      <c r="H6" s="1"/>
    </row>
    <row r="7" ht="16.5" spans="1:8">
      <c r="A7" s="6"/>
      <c r="B7" s="9">
        <v>1</v>
      </c>
      <c r="C7" s="10" t="s">
        <v>99</v>
      </c>
      <c r="D7" s="11">
        <v>1030</v>
      </c>
      <c r="E7" s="12"/>
      <c r="F7" s="11">
        <v>1030</v>
      </c>
      <c r="G7" s="2"/>
      <c r="H7" s="1"/>
    </row>
    <row r="8" ht="16.5" spans="1:8">
      <c r="A8" s="6"/>
      <c r="B8" s="9">
        <v>2</v>
      </c>
      <c r="C8" s="10" t="s">
        <v>100</v>
      </c>
      <c r="D8" s="11">
        <v>45284.27</v>
      </c>
      <c r="E8" s="12"/>
      <c r="F8" s="11">
        <v>45284.27</v>
      </c>
      <c r="G8" s="2"/>
      <c r="H8" s="1"/>
    </row>
    <row r="9" ht="16.5" spans="1:8">
      <c r="A9" s="6"/>
      <c r="B9" s="9">
        <v>3</v>
      </c>
      <c r="C9" s="10" t="s">
        <v>101</v>
      </c>
      <c r="D9" s="11">
        <v>30678.86</v>
      </c>
      <c r="E9" s="11">
        <v>12000</v>
      </c>
      <c r="F9" s="11">
        <v>42678.86</v>
      </c>
      <c r="G9" s="2"/>
      <c r="H9" s="1"/>
    </row>
    <row r="10" ht="16.5" spans="1:8">
      <c r="A10" s="6"/>
      <c r="B10" s="9">
        <v>4</v>
      </c>
      <c r="C10" s="10" t="s">
        <v>102</v>
      </c>
      <c r="D10" s="11">
        <v>1569.28</v>
      </c>
      <c r="E10" s="12"/>
      <c r="F10" s="11">
        <v>1569.28</v>
      </c>
      <c r="G10" s="2"/>
      <c r="H10" s="1"/>
    </row>
    <row r="11" ht="16.5" spans="1:8">
      <c r="A11" s="6"/>
      <c r="B11" s="4" t="s">
        <v>88</v>
      </c>
      <c r="C11" s="7" t="s">
        <v>89</v>
      </c>
      <c r="D11" s="5">
        <v>3296.24</v>
      </c>
      <c r="E11" s="5">
        <v>647.5</v>
      </c>
      <c r="F11" s="5">
        <v>3943.74</v>
      </c>
      <c r="H11" s="1"/>
    </row>
    <row r="12" ht="16.5" spans="1:6">
      <c r="A12" s="6"/>
      <c r="B12" s="4" t="s">
        <v>95</v>
      </c>
      <c r="C12" s="7" t="s">
        <v>96</v>
      </c>
      <c r="D12" s="5">
        <v>2455.76</v>
      </c>
      <c r="E12" s="5">
        <v>379.43</v>
      </c>
      <c r="F12" s="5">
        <v>2835.18</v>
      </c>
    </row>
  </sheetData>
  <mergeCells count="4">
    <mergeCell ref="D3:F3"/>
    <mergeCell ref="B5:C5"/>
    <mergeCell ref="B3:B4"/>
    <mergeCell ref="C3:C4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xd</dc:creator>
  <cp:lastModifiedBy>ZX_MA</cp:lastModifiedBy>
  <dcterms:created xsi:type="dcterms:W3CDTF">2015-06-05T18:19:00Z</dcterms:created>
  <cp:lastPrinted>2024-10-27T11:55:00Z</cp:lastPrinted>
  <dcterms:modified xsi:type="dcterms:W3CDTF">2025-04-15T08:43:34Z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08505576A7FE46B4BFFBE8AA14DBBD86_13</vt:lpwstr>
  </property>
  <property fmtid="{D5CDD505-2E9C-101B-9397-08002B2CF9AE}" pid="3" name="KSOProductBuildVer">
    <vt:lpwstr>2052-12.1.0.20784</vt:lpwstr>
  </property>
</Properties>
</file>